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65549\Downloads\"/>
    </mc:Choice>
  </mc:AlternateContent>
  <xr:revisionPtr revIDLastSave="0" documentId="13_ncr:1_{757F2C27-3F56-4C49-9F92-2CA5F83477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tilla Presupuesto Pers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23" i="1"/>
  <c r="F22" i="1"/>
  <c r="F12" i="1"/>
  <c r="F11" i="1"/>
  <c r="F21" i="1"/>
  <c r="F25" i="1"/>
  <c r="F26" i="1"/>
  <c r="F27" i="1"/>
  <c r="F20" i="1"/>
  <c r="F15" i="1"/>
  <c r="F14" i="1"/>
  <c r="F13" i="1"/>
  <c r="F10" i="1"/>
  <c r="F9" i="1"/>
  <c r="F16" i="1" l="1"/>
  <c r="F28" i="1"/>
  <c r="C20" i="1"/>
  <c r="E28" i="1"/>
  <c r="E16" i="1"/>
  <c r="C9" i="1"/>
  <c r="E32" i="1" l="1"/>
  <c r="I9" i="1" s="1"/>
  <c r="F32" i="1"/>
  <c r="J9" i="1" s="1"/>
  <c r="E31" i="1"/>
  <c r="I8" i="1" s="1"/>
  <c r="F31" i="1"/>
  <c r="E33" i="1" l="1"/>
  <c r="J8" i="1"/>
  <c r="F33" i="1"/>
</calcChain>
</file>

<file path=xl/sharedStrings.xml><?xml version="1.0" encoding="utf-8"?>
<sst xmlns="http://schemas.openxmlformats.org/spreadsheetml/2006/main" count="24" uniqueCount="20">
  <si>
    <t>Tasa cambio BCV</t>
  </si>
  <si>
    <t>Plantilla de Presupuesto Personal</t>
  </si>
  <si>
    <t>INGRESOS</t>
  </si>
  <si>
    <t xml:space="preserve">Análisis </t>
  </si>
  <si>
    <t>Fecha</t>
  </si>
  <si>
    <t>Descripción</t>
  </si>
  <si>
    <t>Monto Bs.</t>
  </si>
  <si>
    <t>Monto $</t>
  </si>
  <si>
    <t>Ingresos Totales</t>
  </si>
  <si>
    <t>SALARIOS</t>
  </si>
  <si>
    <t>Gastos Totales</t>
  </si>
  <si>
    <t>BECA</t>
  </si>
  <si>
    <t>Total Ingresos</t>
  </si>
  <si>
    <t>GASTOS</t>
  </si>
  <si>
    <t>Monto</t>
  </si>
  <si>
    <t>CARRO</t>
  </si>
  <si>
    <t>ROPA</t>
  </si>
  <si>
    <t>Total Gastos</t>
  </si>
  <si>
    <t>RESUMEN</t>
  </si>
  <si>
    <t>Ahorro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</si>
</sst>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Bs.S&quot;#,##0.00"/>
    <numFmt numFmtId="166" formatCode="[$$-540A]#,##0.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b/>
      <sz val="14"/>
      <color theme="0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 Light"/>
      <family val="2"/>
      <scheme val="maj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A0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46">
    <xf numFmtId="0" fontId="0" fillId="0" borderId="0" xfId="0"/>
    <xf numFmtId="0" fontId="20" fillId="0" borderId="0" xfId="0" applyFont="1" applyAlignment="1">
      <alignment vertical="center"/>
    </xf>
    <xf numFmtId="0" fontId="0" fillId="33" borderId="0" xfId="0" applyFill="1"/>
    <xf numFmtId="0" fontId="20" fillId="0" borderId="11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19" fillId="37" borderId="0" xfId="0" applyFont="1" applyFill="1" applyAlignment="1">
      <alignment horizontal="center" vertical="center"/>
    </xf>
    <xf numFmtId="0" fontId="19" fillId="37" borderId="14" xfId="0" applyFont="1" applyFill="1" applyBorder="1" applyAlignment="1">
      <alignment horizontal="center" vertical="center"/>
    </xf>
    <xf numFmtId="0" fontId="23" fillId="38" borderId="0" xfId="0" applyFont="1" applyFill="1" applyAlignment="1">
      <alignment vertical="center"/>
    </xf>
    <xf numFmtId="0" fontId="23" fillId="38" borderId="14" xfId="0" applyFont="1" applyFill="1" applyBorder="1" applyAlignment="1">
      <alignment vertical="center"/>
    </xf>
    <xf numFmtId="165" fontId="24" fillId="34" borderId="0" xfId="0" applyNumberFormat="1" applyFont="1" applyFill="1" applyAlignment="1">
      <alignment vertical="center"/>
    </xf>
    <xf numFmtId="165" fontId="24" fillId="33" borderId="0" xfId="0" applyNumberFormat="1" applyFont="1" applyFill="1" applyAlignment="1">
      <alignment vertical="center"/>
    </xf>
    <xf numFmtId="0" fontId="20" fillId="0" borderId="16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165" fontId="19" fillId="0" borderId="0" xfId="0" applyNumberFormat="1" applyFont="1" applyAlignment="1">
      <alignment vertical="center"/>
    </xf>
    <xf numFmtId="0" fontId="24" fillId="34" borderId="0" xfId="0" applyFont="1" applyFill="1" applyAlignment="1">
      <alignment vertical="center"/>
    </xf>
    <xf numFmtId="0" fontId="24" fillId="33" borderId="0" xfId="0" applyFont="1" applyFill="1" applyAlignment="1">
      <alignment vertical="center"/>
    </xf>
    <xf numFmtId="0" fontId="21" fillId="36" borderId="14" xfId="0" applyFont="1" applyFill="1" applyBorder="1" applyAlignment="1">
      <alignment horizontal="center" vertical="center"/>
    </xf>
    <xf numFmtId="0" fontId="18" fillId="34" borderId="14" xfId="0" applyFont="1" applyFill="1" applyBorder="1" applyAlignment="1">
      <alignment horizontal="center" vertical="center"/>
    </xf>
    <xf numFmtId="0" fontId="22" fillId="35" borderId="14" xfId="0" applyFont="1" applyFill="1" applyBorder="1" applyAlignment="1">
      <alignment horizontal="left" vertical="center"/>
    </xf>
    <xf numFmtId="0" fontId="22" fillId="36" borderId="14" xfId="0" applyFont="1" applyFill="1" applyBorder="1" applyAlignment="1">
      <alignment horizontal="left" vertical="center"/>
    </xf>
    <xf numFmtId="0" fontId="22" fillId="38" borderId="0" xfId="0" applyFont="1" applyFill="1" applyAlignment="1">
      <alignment vertical="center"/>
    </xf>
    <xf numFmtId="166" fontId="18" fillId="0" borderId="14" xfId="0" applyNumberFormat="1" applyFont="1" applyBorder="1" applyAlignment="1">
      <alignment vertical="center"/>
    </xf>
    <xf numFmtId="0" fontId="0" fillId="33" borderId="10" xfId="0" applyFill="1" applyBorder="1"/>
    <xf numFmtId="0" fontId="0" fillId="33" borderId="13" xfId="0" applyFill="1" applyBorder="1"/>
    <xf numFmtId="166" fontId="19" fillId="0" borderId="14" xfId="0" applyNumberFormat="1" applyFont="1" applyBorder="1" applyAlignment="1">
      <alignment vertical="center"/>
    </xf>
    <xf numFmtId="166" fontId="19" fillId="34" borderId="14" xfId="0" applyNumberFormat="1" applyFont="1" applyFill="1" applyBorder="1" applyAlignment="1">
      <alignment vertical="center"/>
    </xf>
    <xf numFmtId="0" fontId="0" fillId="33" borderId="15" xfId="0" applyFill="1" applyBorder="1"/>
    <xf numFmtId="0" fontId="24" fillId="34" borderId="0" xfId="0" applyFont="1" applyFill="1" applyAlignment="1">
      <alignment horizontal="right" vertical="center"/>
    </xf>
    <xf numFmtId="0" fontId="24" fillId="33" borderId="0" xfId="0" applyFont="1" applyFill="1" applyAlignment="1">
      <alignment horizontal="right" vertical="center"/>
    </xf>
    <xf numFmtId="0" fontId="26" fillId="37" borderId="0" xfId="43" applyFont="1" applyFill="1" applyAlignment="1">
      <alignment vertical="center"/>
    </xf>
    <xf numFmtId="0" fontId="20" fillId="0" borderId="10" xfId="0" applyFont="1" applyBorder="1" applyAlignment="1">
      <alignment horizontal="right" vertical="center"/>
    </xf>
    <xf numFmtId="165" fontId="20" fillId="0" borderId="11" xfId="0" applyNumberFormat="1" applyFont="1" applyBorder="1" applyAlignment="1">
      <alignment vertical="center"/>
    </xf>
    <xf numFmtId="166" fontId="18" fillId="0" borderId="12" xfId="0" applyNumberFormat="1" applyFont="1" applyBorder="1" applyAlignment="1">
      <alignment vertical="center"/>
    </xf>
    <xf numFmtId="0" fontId="20" fillId="0" borderId="15" xfId="0" applyFont="1" applyBorder="1" applyAlignment="1">
      <alignment horizontal="right" vertical="center"/>
    </xf>
    <xf numFmtId="165" fontId="20" fillId="0" borderId="16" xfId="0" applyNumberFormat="1" applyFont="1" applyBorder="1" applyAlignment="1">
      <alignment vertical="center"/>
    </xf>
    <xf numFmtId="166" fontId="18" fillId="0" borderId="17" xfId="0" applyNumberFormat="1" applyFont="1" applyBorder="1" applyAlignment="1">
      <alignment vertical="center"/>
    </xf>
    <xf numFmtId="0" fontId="16" fillId="0" borderId="0" xfId="0" applyFont="1"/>
    <xf numFmtId="165" fontId="18" fillId="0" borderId="0" xfId="0" applyNumberFormat="1" applyFont="1" applyAlignment="1" applyProtection="1">
      <alignment vertical="center"/>
      <protection locked="0"/>
    </xf>
    <xf numFmtId="164" fontId="20" fillId="37" borderId="0" xfId="42" applyFont="1" applyFill="1" applyAlignment="1" applyProtection="1">
      <alignment vertical="center"/>
      <protection locked="0"/>
    </xf>
    <xf numFmtId="14" fontId="18" fillId="0" borderId="0" xfId="0" applyNumberFormat="1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1" fillId="36" borderId="0" xfId="0" applyFont="1" applyFill="1" applyAlignment="1">
      <alignment horizontal="center" vertical="center"/>
    </xf>
    <xf numFmtId="0" fontId="22" fillId="35" borderId="0" xfId="0" applyFont="1" applyFill="1" applyAlignment="1">
      <alignment horizontal="left" vertical="center"/>
    </xf>
    <xf numFmtId="0" fontId="18" fillId="34" borderId="0" xfId="0" applyFont="1" applyFill="1" applyAlignment="1">
      <alignment horizontal="center" vertical="center"/>
    </xf>
    <xf numFmtId="0" fontId="22" fillId="36" borderId="0" xfId="0" applyFont="1" applyFill="1" applyAlignment="1">
      <alignment horizontal="left" vertical="center"/>
    </xf>
    <xf numFmtId="0" fontId="19" fillId="0" borderId="0" xfId="0" applyFont="1" applyAlignment="1">
      <alignment horizontal="right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3" builtinId="8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4"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A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VE"/>
              <a:t>Resumen de</a:t>
            </a:r>
            <a:r>
              <a:rPr lang="es-VE" baseline="0"/>
              <a:t> Ingresos/ Gastos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'Plantilla Presupuesto Person'!$H$8</c:f>
              <c:strCache>
                <c:ptCount val="1"/>
                <c:pt idx="0">
                  <c:v>Ingresos Totales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'Plantilla Presupuesto Person'!$J$8</c:f>
              <c:numCache>
                <c:formatCode>[$$-540A]#,##0.00</c:formatCode>
                <c:ptCount val="1"/>
                <c:pt idx="0">
                  <c:v>273.03923246123395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1-4E54-A78A-A07643758BFB}"/>
            </c:ext>
          </c:extLst>
        </c:ser>
        <c:ser>
          <c:idx val="1"/>
          <c:order val="1"/>
          <c:tx>
            <c:strRef>
              <c:f>'Plantilla Presupuesto Person'!$H$9</c:f>
              <c:strCache>
                <c:ptCount val="1"/>
                <c:pt idx="0">
                  <c:v>Gastos Totales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'Plantilla Presupuesto Person'!$J$9</c:f>
              <c:numCache>
                <c:formatCode>[$$-540A]#,##0.00</c:formatCode>
                <c:ptCount val="1"/>
                <c:pt idx="0">
                  <c:v>254.83661696381833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C1-4E54-A78A-A07643758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619836304"/>
        <c:axId val="-619835760"/>
      </c:barChart>
      <c:catAx>
        <c:axId val="-6198363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VE"/>
          </a:p>
        </c:txPr>
        <c:crossAx val="-619835760"/>
        <c:crosses val="autoZero"/>
        <c:auto val="1"/>
        <c:lblAlgn val="ctr"/>
        <c:lblOffset val="100"/>
        <c:noMultiLvlLbl val="0"/>
      </c:catAx>
      <c:valAx>
        <c:axId val="-61983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540A]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VE"/>
          </a:p>
        </c:txPr>
        <c:crossAx val="-619836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V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96340</xdr:colOff>
      <xdr:row>3</xdr:row>
      <xdr:rowOff>55564</xdr:rowOff>
    </xdr:from>
    <xdr:to>
      <xdr:col>2</xdr:col>
      <xdr:colOff>1533525</xdr:colOff>
      <xdr:row>4</xdr:row>
      <xdr:rowOff>500064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90" y="684214"/>
          <a:ext cx="1437185" cy="539750"/>
        </a:xfrm>
        <a:prstGeom prst="rect">
          <a:avLst/>
        </a:prstGeom>
      </xdr:spPr>
    </xdr:pic>
    <xdr:clientData/>
  </xdr:twoCellAnchor>
  <xdr:twoCellAnchor>
    <xdr:from>
      <xdr:col>6</xdr:col>
      <xdr:colOff>514350</xdr:colOff>
      <xdr:row>11</xdr:row>
      <xdr:rowOff>109537</xdr:rowOff>
    </xdr:from>
    <xdr:to>
      <xdr:col>11</xdr:col>
      <xdr:colOff>0</xdr:colOff>
      <xdr:row>24</xdr:row>
      <xdr:rowOff>23812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cv.org.v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4"/>
  <sheetViews>
    <sheetView showGridLines="0" tabSelected="1" zoomScaleNormal="100" workbookViewId="0">
      <selection activeCell="M17" sqref="M17"/>
    </sheetView>
  </sheetViews>
  <sheetFormatPr defaultColWidth="11.42578125" defaultRowHeight="16.5"/>
  <cols>
    <col min="1" max="1" width="1.140625" style="2" customWidth="1"/>
    <col min="2" max="2" width="0.28515625" style="2" customWidth="1"/>
    <col min="3" max="3" width="25.5703125" style="1" customWidth="1"/>
    <col min="4" max="4" width="29.42578125" style="1" customWidth="1"/>
    <col min="5" max="5" width="19.42578125" style="1" customWidth="1"/>
    <col min="6" max="6" width="17.7109375" style="1" customWidth="1"/>
    <col min="8" max="8" width="17.5703125" bestFit="1" customWidth="1"/>
    <col min="9" max="9" width="11.140625" customWidth="1"/>
    <col min="10" max="10" width="13.28515625" customWidth="1"/>
    <col min="11" max="11" width="12.5703125" bestFit="1" customWidth="1"/>
  </cols>
  <sheetData>
    <row r="2" spans="2:10">
      <c r="E2" s="29" t="s">
        <v>0</v>
      </c>
      <c r="F2" s="38">
        <v>549.37159999999994</v>
      </c>
    </row>
    <row r="4" spans="2:10" ht="7.5" customHeight="1">
      <c r="B4" s="22"/>
      <c r="C4" s="3"/>
      <c r="D4" s="3"/>
      <c r="E4" s="3"/>
      <c r="F4" s="4"/>
    </row>
    <row r="5" spans="2:10" ht="41.25" customHeight="1">
      <c r="B5" s="23"/>
      <c r="D5" s="41" t="s">
        <v>1</v>
      </c>
      <c r="E5" s="41"/>
      <c r="F5" s="16"/>
    </row>
    <row r="6" spans="2:10" ht="9.9499999999999993" customHeight="1">
      <c r="B6" s="23"/>
      <c r="C6" s="43"/>
      <c r="D6" s="43"/>
      <c r="E6" s="43"/>
      <c r="F6" s="17"/>
    </row>
    <row r="7" spans="2:10" ht="27" customHeight="1">
      <c r="B7" s="23"/>
      <c r="C7" s="42" t="s">
        <v>2</v>
      </c>
      <c r="D7" s="42"/>
      <c r="E7" s="42"/>
      <c r="F7" s="18"/>
      <c r="H7" s="36" t="s">
        <v>3</v>
      </c>
    </row>
    <row r="8" spans="2:10" ht="21" customHeight="1">
      <c r="B8" s="23"/>
      <c r="C8" s="5" t="s">
        <v>4</v>
      </c>
      <c r="D8" s="5" t="s">
        <v>5</v>
      </c>
      <c r="E8" s="5" t="s">
        <v>6</v>
      </c>
      <c r="F8" s="6" t="s">
        <v>7</v>
      </c>
      <c r="H8" s="30" t="s">
        <v>8</v>
      </c>
      <c r="I8" s="31">
        <f>+E31</f>
        <v>273.03923246123395</v>
      </c>
      <c r="J8" s="32">
        <f>+F31</f>
        <v>273.03923246123395</v>
      </c>
    </row>
    <row r="9" spans="2:10">
      <c r="B9" s="23"/>
      <c r="C9" s="39">
        <f ca="1">+TODAY()</f>
        <v>46171</v>
      </c>
      <c r="D9" s="40" t="s">
        <v>9</v>
      </c>
      <c r="E9" s="37">
        <v>100000</v>
      </c>
      <c r="F9" s="21">
        <f>+E9/$F$2</f>
        <v>182.02615497415596</v>
      </c>
      <c r="H9" s="33" t="s">
        <v>10</v>
      </c>
      <c r="I9" s="34">
        <f>+E32</f>
        <v>254.83661696381833</v>
      </c>
      <c r="J9" s="35">
        <f>+F32</f>
        <v>254.83661696381833</v>
      </c>
    </row>
    <row r="10" spans="2:10">
      <c r="B10" s="23"/>
      <c r="C10" s="39">
        <v>45802</v>
      </c>
      <c r="D10" s="40" t="s">
        <v>11</v>
      </c>
      <c r="E10" s="37">
        <v>50000</v>
      </c>
      <c r="F10" s="21">
        <f t="shared" ref="F10:F15" si="0">+E10/$F$2</f>
        <v>91.013077487077979</v>
      </c>
    </row>
    <row r="11" spans="2:10">
      <c r="B11" s="23"/>
      <c r="C11" s="39"/>
      <c r="D11" s="40"/>
      <c r="E11" s="37">
        <v>0</v>
      </c>
      <c r="F11" s="21">
        <f t="shared" si="0"/>
        <v>0</v>
      </c>
    </row>
    <row r="12" spans="2:10">
      <c r="B12" s="23"/>
      <c r="C12" s="39"/>
      <c r="D12" s="40"/>
      <c r="E12" s="37">
        <v>0</v>
      </c>
      <c r="F12" s="21">
        <f t="shared" si="0"/>
        <v>0</v>
      </c>
    </row>
    <row r="13" spans="2:10">
      <c r="B13" s="23"/>
      <c r="C13" s="39"/>
      <c r="D13" s="40"/>
      <c r="E13" s="37">
        <v>0</v>
      </c>
      <c r="F13" s="21">
        <f t="shared" si="0"/>
        <v>0</v>
      </c>
    </row>
    <row r="14" spans="2:10">
      <c r="B14" s="23"/>
      <c r="C14" s="39"/>
      <c r="D14" s="40"/>
      <c r="E14" s="37">
        <v>0</v>
      </c>
      <c r="F14" s="21">
        <f t="shared" si="0"/>
        <v>0</v>
      </c>
    </row>
    <row r="15" spans="2:10">
      <c r="B15" s="23"/>
      <c r="C15" s="39"/>
      <c r="D15" s="40"/>
      <c r="E15" s="37">
        <v>0</v>
      </c>
      <c r="F15" s="21">
        <f t="shared" si="0"/>
        <v>0</v>
      </c>
    </row>
    <row r="16" spans="2:10" ht="16.5" customHeight="1">
      <c r="B16" s="23"/>
      <c r="C16" s="45" t="s">
        <v>12</v>
      </c>
      <c r="D16" s="45"/>
      <c r="E16" s="13">
        <f>SUM(E9:E15)</f>
        <v>150000</v>
      </c>
      <c r="F16" s="24">
        <f>SUM(F9:F15)</f>
        <v>273.03923246123395</v>
      </c>
    </row>
    <row r="17" spans="2:6" ht="9.9499999999999993" customHeight="1">
      <c r="B17" s="23"/>
      <c r="C17" s="43"/>
      <c r="D17" s="43"/>
      <c r="E17" s="43"/>
      <c r="F17" s="17"/>
    </row>
    <row r="18" spans="2:6" ht="27" customHeight="1">
      <c r="B18" s="23"/>
      <c r="C18" s="44" t="s">
        <v>13</v>
      </c>
      <c r="D18" s="44"/>
      <c r="E18" s="44"/>
      <c r="F18" s="19"/>
    </row>
    <row r="19" spans="2:6" ht="21" customHeight="1">
      <c r="B19" s="23"/>
      <c r="C19" s="5" t="s">
        <v>4</v>
      </c>
      <c r="D19" s="5" t="s">
        <v>5</v>
      </c>
      <c r="E19" s="5" t="s">
        <v>14</v>
      </c>
      <c r="F19" s="6"/>
    </row>
    <row r="20" spans="2:6">
      <c r="B20" s="23"/>
      <c r="C20" s="39">
        <f ca="1">+TODAY()</f>
        <v>46171</v>
      </c>
      <c r="D20" s="40" t="s">
        <v>15</v>
      </c>
      <c r="E20" s="37">
        <v>100000</v>
      </c>
      <c r="F20" s="21">
        <f>+E20/$F$2</f>
        <v>182.02615497415596</v>
      </c>
    </row>
    <row r="21" spans="2:6">
      <c r="B21" s="23"/>
      <c r="C21" s="39">
        <v>46167</v>
      </c>
      <c r="D21" s="40" t="s">
        <v>16</v>
      </c>
      <c r="E21" s="37">
        <v>40000</v>
      </c>
      <c r="F21" s="21">
        <f t="shared" ref="F21:F27" si="1">+E21/$F$2</f>
        <v>72.810461989662372</v>
      </c>
    </row>
    <row r="22" spans="2:6">
      <c r="B22" s="23"/>
      <c r="C22" s="39"/>
      <c r="D22" s="40"/>
      <c r="E22" s="37">
        <v>0</v>
      </c>
      <c r="F22" s="21">
        <f t="shared" si="1"/>
        <v>0</v>
      </c>
    </row>
    <row r="23" spans="2:6">
      <c r="B23" s="23"/>
      <c r="C23" s="39"/>
      <c r="D23" s="40"/>
      <c r="E23" s="37">
        <v>0</v>
      </c>
      <c r="F23" s="21">
        <f t="shared" si="1"/>
        <v>0</v>
      </c>
    </row>
    <row r="24" spans="2:6">
      <c r="B24" s="23"/>
      <c r="C24" s="39"/>
      <c r="D24" s="40"/>
      <c r="E24" s="37">
        <v>0</v>
      </c>
      <c r="F24" s="21">
        <f t="shared" si="1"/>
        <v>0</v>
      </c>
    </row>
    <row r="25" spans="2:6">
      <c r="B25" s="23"/>
      <c r="C25" s="39"/>
      <c r="D25" s="40"/>
      <c r="E25" s="37">
        <v>0</v>
      </c>
      <c r="F25" s="21">
        <f t="shared" si="1"/>
        <v>0</v>
      </c>
    </row>
    <row r="26" spans="2:6">
      <c r="B26" s="23"/>
      <c r="C26" s="39"/>
      <c r="D26" s="40"/>
      <c r="E26" s="37">
        <v>0</v>
      </c>
      <c r="F26" s="21">
        <f t="shared" si="1"/>
        <v>0</v>
      </c>
    </row>
    <row r="27" spans="2:6">
      <c r="B27" s="23"/>
      <c r="C27" s="39"/>
      <c r="D27" s="40"/>
      <c r="E27" s="37">
        <v>0</v>
      </c>
      <c r="F27" s="21">
        <f t="shared" si="1"/>
        <v>0</v>
      </c>
    </row>
    <row r="28" spans="2:6" ht="16.5" customHeight="1">
      <c r="B28" s="23"/>
      <c r="C28" s="45" t="s">
        <v>17</v>
      </c>
      <c r="D28" s="45"/>
      <c r="E28" s="13">
        <f>SUM(E20:E27)</f>
        <v>140000</v>
      </c>
      <c r="F28" s="24">
        <f>SUM(F20:F27)</f>
        <v>254.83661696381833</v>
      </c>
    </row>
    <row r="29" spans="2:6" ht="9.9499999999999993" customHeight="1">
      <c r="B29" s="23"/>
      <c r="C29" s="43"/>
      <c r="D29" s="43"/>
      <c r="E29" s="43"/>
      <c r="F29" s="17"/>
    </row>
    <row r="30" spans="2:6" ht="27" customHeight="1">
      <c r="B30" s="23"/>
      <c r="C30" s="20" t="s">
        <v>18</v>
      </c>
      <c r="D30" s="7"/>
      <c r="E30" s="7"/>
      <c r="F30" s="8"/>
    </row>
    <row r="31" spans="2:6" ht="21" customHeight="1">
      <c r="B31" s="23"/>
      <c r="C31" s="14"/>
      <c r="D31" s="27" t="s">
        <v>8</v>
      </c>
      <c r="E31" s="9">
        <f>+F16</f>
        <v>273.03923246123395</v>
      </c>
      <c r="F31" s="25">
        <f>+F16</f>
        <v>273.03923246123395</v>
      </c>
    </row>
    <row r="32" spans="2:6" ht="21" customHeight="1">
      <c r="B32" s="23"/>
      <c r="C32" s="15"/>
      <c r="D32" s="28" t="s">
        <v>10</v>
      </c>
      <c r="E32" s="10">
        <f>+F28</f>
        <v>254.83661696381833</v>
      </c>
      <c r="F32" s="24">
        <f>+F28</f>
        <v>254.83661696381833</v>
      </c>
    </row>
    <row r="33" spans="2:6" ht="21" customHeight="1">
      <c r="B33" s="23"/>
      <c r="C33" s="14"/>
      <c r="D33" s="27" t="s">
        <v>19</v>
      </c>
      <c r="E33" s="9">
        <f>+E31-E32</f>
        <v>18.202615497415621</v>
      </c>
      <c r="F33" s="25">
        <f>+F31-F32</f>
        <v>18.202615497415621</v>
      </c>
    </row>
    <row r="34" spans="2:6">
      <c r="B34" s="26"/>
      <c r="C34" s="11"/>
      <c r="D34" s="11"/>
      <c r="E34" s="11"/>
      <c r="F34" s="12"/>
    </row>
  </sheetData>
  <mergeCells count="8">
    <mergeCell ref="D5:E5"/>
    <mergeCell ref="C7:E7"/>
    <mergeCell ref="C17:E17"/>
    <mergeCell ref="C6:E6"/>
    <mergeCell ref="C29:E29"/>
    <mergeCell ref="C18:E18"/>
    <mergeCell ref="C16:D16"/>
    <mergeCell ref="C28:D28"/>
  </mergeCells>
  <conditionalFormatting sqref="E33">
    <cfRule type="cellIs" dxfId="3" priority="2" operator="greaterThan">
      <formula>1</formula>
    </cfRule>
    <cfRule type="cellIs" dxfId="2" priority="4" operator="lessThan">
      <formula>0</formula>
    </cfRule>
  </conditionalFormatting>
  <conditionalFormatting sqref="F33">
    <cfRule type="cellIs" dxfId="1" priority="1" operator="greaterThan">
      <formula>1</formula>
    </cfRule>
    <cfRule type="cellIs" dxfId="0" priority="3" operator="lessThan">
      <formula>0</formula>
    </cfRule>
  </conditionalFormatting>
  <hyperlinks>
    <hyperlink ref="E2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Yaderlin Briceño</dc:creator>
  <cp:keywords/>
  <dc:description/>
  <cp:lastModifiedBy>Usuario invitado</cp:lastModifiedBy>
  <cp:revision/>
  <dcterms:created xsi:type="dcterms:W3CDTF">2026-05-25T19:25:47Z</dcterms:created>
  <dcterms:modified xsi:type="dcterms:W3CDTF">2026-05-29T17:02:04Z</dcterms:modified>
  <cp:category/>
  <cp:contentStatus/>
</cp:coreProperties>
</file>